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172.17.100.190\nas\水道課\◆下水道班◆\17 下水道経営関する調査関係\R6調査等関係\20250122公営企業に係る経営比較分析表\023213鰺ヶ沢町\"/>
    </mc:Choice>
  </mc:AlternateContent>
  <xr:revisionPtr revIDLastSave="0" documentId="13_ncr:1_{0E086055-E428-44B2-AB65-A671DF9793E4}" xr6:coauthVersionLast="47" xr6:coauthVersionMax="47" xr10:uidLastSave="{00000000-0000-0000-0000-000000000000}"/>
  <workbookProtection workbookAlgorithmName="SHA-512" workbookHashValue="mJjug5IKrCx46x6kpFetJ63qmwrrXdC+4IIUHW3zqQVHwuvN2RmKhmYDopQRom4or+jrWPiPcIWW8skVQjoSpw==" workbookSaltValue="3TQggupRHmuRXu3w2Kpglg==" workbookSpinCount="100000" lockStructure="1"/>
  <bookViews>
    <workbookView xWindow="2025" yWindow="225" windowWidth="19200" windowHeight="1324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<sst xmlns="http://schemas.openxmlformats.org/spreadsheetml/2006/main" count="236" uniqueCount="118">
  <si>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</si>
  <si>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</si>
  <si>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</si>
  <si>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</si>
  <si>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</si>
  <si>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</si>
  <si>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</si>
  <si>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</si>
  <si>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</si>
  <si>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</si>
  <si>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</si>
  <si>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</si>
  <si>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</si>
  <si>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</si>
  <si>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</si>
  <si>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</si>
  <si>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</si>
  <si>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</si>
  <si>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</si>
  <si>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</si>
  <si>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</si>
  <si>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</si>
  <si>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</si>
  <si>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</si>
  <si>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</si>
  <si>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</si>
  <si>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</si>
  <si>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</si>
  <si>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</si>
  <si>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</si>
  <si>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</si>
  <si>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</si>
  <si>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</si>
  <si>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</si>
  <si>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</si>
  <si>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</si>
  <si>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</si>
  <si>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</si>
  <si>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</si>
  <si>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</si>
  <si>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</si>
  <si>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</si>
  <si>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</si>
  <si>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</si>
  <si>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</si>
  <si>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</si>
  <si>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</si>
  <si>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</si>
  <si>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</si>
  <si>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</si>
  <si>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</si>
  <si>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</si>
  <si>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</si>
  <si>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</si>
  <si>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</si>
  <si>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</si>
  <si>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</si>
  <si>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</si>
  <si>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</si>
  <si>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</si>
  <si>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</si>
  <si>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</si>
  <si>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</si>
  <si>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</si>
  <si>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</si>
  <si>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</si>
  <si>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</si>
  <si>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</si>
  <si>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</si>
  <si>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</si>
  <si>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</si>
  <si>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</si>
  <si>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</si>
  <si>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</si>
  <si>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</si>
  <si>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</si>
  <si>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</si>
  <si>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</si>
  <si>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</si>
  <si>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</si>
  <si>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</si>
  <si>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</si>
  <si>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</si>
  <si>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</si>
  <si>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</si>
  <si>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</si>
  <si>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</si>
  <si>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</si>
  <si>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</si>
  <si>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</si>
  <si>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</si>
  <si>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</si>
  <si>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</si>
  <si>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</si>
  <si>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</si>
  <si>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</si>
  <si>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</si>
  <si>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鰺ケ沢町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</si>
  <si>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</si>
  <si>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</si>
  <si>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</si>
  <si>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</si>
  <si>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</si>
  <si>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</si>
  <si>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</si>
  <si>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</si>
  <si>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</si>
  <si>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</si>
  <si>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</si>
  <si>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</si>
  <si>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</si>
  <si>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</si>
  <si>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</si>
  <si>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</si>
  <si>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</si>
  <si>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  一般会計繰入金及び資本費平準化債に頼った経営であることから、印刷物の配布など積極的な加入促進PR活動による使用料収入の確保、更なる経費節減等に努め、一般会計基準外繰入金の軽減を図るよう取り組む必要がある。
　人口減少等に伴い、今後の経営環境は一段と厳しくなることが予想されるため、使用料の改定（段階的な値上げ）を検討している。
　また、今後の具体的な取組・数値目標を明確にすることで経営戦略の改定や法適化を着実に進め、健全な経営を確保していく。</t>
    <phoneticPr fontId="4"/>
  </si>
  <si>
    <t>　管渠施設については、敷設経過年数が古い箇所で31年と法定耐用年数に達したものはない。　
　処理施設の機械電気設備において耐用年数を超えているものがあり、現在は故障時において修繕、交換等を実施している。供用開始から古い処理施設で28年経過しているため維持管理適正化計画を策定し計画的な更新作業に着手しなければならない。</t>
    <rPh sb="125" eb="132">
      <t>イジカンリテキセイカ</t>
    </rPh>
    <rPh sb="132" eb="134">
      <t>ケイカク</t>
    </rPh>
    <rPh sb="135" eb="137">
      <t>サクテイ</t>
    </rPh>
    <phoneticPr fontId="4"/>
  </si>
  <si>
    <t>　収益的収支比率、経費回収率が100％を下回っており、特別会計の財源不足分として資本費平準化債及び一般会計繰入金を財源としている状況である。
　人口減少や高齢化の進行により水洗化率が思うように伸びていないこと、それに伴い料金収入、有収水量が伸びないことが原因で、各指標にその効率の悪さが現れている。
　収益的収支比率は、一般会計繰入金の増加により上昇し、企業債残高対事業規模比率は一般会計負担額が減少したことに伴い増加した。
　また、有収水量の漸増により施設利用率は横ばい、経費回収率は微増の傾向にあったが、令和５年度は電気料等の高騰による経費の増加に伴い経費回収率の減少、汚水処理原価が増加したと考えられる。類似団体度比較しても依然として効率が悪い経営となっている。
　今後、下水道の目的、役割、必要性等について、印刷物等による啓蒙活動を実施しながら、施設・設備の計画的な調査点検による費用の抑制を進めていく必要がある。</t>
    <rPh sb="168" eb="170">
      <t>ゾウカ</t>
    </rPh>
    <rPh sb="173" eb="175">
      <t>ジョウショウ</t>
    </rPh>
    <rPh sb="198" eb="200">
      <t>ゲンショウ</t>
    </rPh>
    <rPh sb="207" eb="209">
      <t>ゾウカ</t>
    </rPh>
    <rPh sb="243" eb="245">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</si>
</sst>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C9-4882-8875-684367AC13C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C7C9-4882-8875-684367AC13C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24.66</c:v>
                </c:pt>
                <c:pt idx="1">
                  <c:v>26.02</c:v>
                </c:pt>
                <c:pt idx="2">
                  <c:v>25.39</c:v>
                </c:pt>
                <c:pt idx="3">
                  <c:v>25.92</c:v>
                </c:pt>
                <c:pt idx="4">
                  <c:v>25.39</c:v>
                </c:pt>
              </c:numCache>
            </c:numRef>
          </c:val>
          <c:extLst>
            <c:ext xmlns:c16="http://schemas.microsoft.com/office/drawing/2014/chart" uri="{C3380CC4-5D6E-409C-BE32-E72D297353CC}">
              <c16:uniqueId val="{00000000-FECB-4AF9-A25A-0CAD009A712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FECB-4AF9-A25A-0CAD009A712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67.180000000000007</c:v>
                </c:pt>
                <c:pt idx="1">
                  <c:v>69.33</c:v>
                </c:pt>
                <c:pt idx="2">
                  <c:v>65.92</c:v>
                </c:pt>
                <c:pt idx="3">
                  <c:v>66.459999999999994</c:v>
                </c:pt>
                <c:pt idx="4">
                  <c:v>66.83</c:v>
                </c:pt>
              </c:numCache>
            </c:numRef>
          </c:val>
          <c:extLst>
            <c:ext xmlns:c16="http://schemas.microsoft.com/office/drawing/2014/chart" uri="{C3380CC4-5D6E-409C-BE32-E72D297353CC}">
              <c16:uniqueId val="{00000000-5749-41CE-B472-29DF7CB47E6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5749-41CE-B472-29DF7CB47E6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69.760000000000005</c:v>
                </c:pt>
                <c:pt idx="1">
                  <c:v>67.849999999999994</c:v>
                </c:pt>
                <c:pt idx="2">
                  <c:v>66.69</c:v>
                </c:pt>
                <c:pt idx="3">
                  <c:v>63.45</c:v>
                </c:pt>
                <c:pt idx="4">
                  <c:v>64.95</c:v>
                </c:pt>
              </c:numCache>
            </c:numRef>
          </c:val>
          <c:extLst>
            <c:ext xmlns:c16="http://schemas.microsoft.com/office/drawing/2014/chart" uri="{C3380CC4-5D6E-409C-BE32-E72D297353CC}">
              <c16:uniqueId val="{00000000-10D9-496C-AA4C-976787996D4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D9-496C-AA4C-976787996D4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81-403C-8750-5CFC3CF5D85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81-403C-8750-5CFC3CF5D85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DE-47EC-89C0-08A79643FC5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DE-47EC-89C0-08A79643FC5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75-45D7-BEAA-9D0CB492E45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75-45D7-BEAA-9D0CB492E45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F9-4871-A678-2971D5020E9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F9-4871-A678-2971D5020E9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457.61</c:v>
                </c:pt>
                <c:pt idx="1">
                  <c:v>201.92</c:v>
                </c:pt>
                <c:pt idx="2">
                  <c:v>18.96</c:v>
                </c:pt>
                <c:pt idx="3" formatCode="#,##0.00;&quot;△&quot;#,##0.00">
                  <c:v>0</c:v>
                </c:pt>
                <c:pt idx="4">
                  <c:v>9772.9599999999991</c:v>
                </c:pt>
              </c:numCache>
            </c:numRef>
          </c:val>
          <c:extLst>
            <c:ext xmlns:c16="http://schemas.microsoft.com/office/drawing/2014/chart" uri="{C3380CC4-5D6E-409C-BE32-E72D297353CC}">
              <c16:uniqueId val="{00000000-D59F-4491-9A2C-2F3573F78F3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D59F-4491-9A2C-2F3573F78F3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45.91</c:v>
                </c:pt>
                <c:pt idx="1">
                  <c:v>43.3</c:v>
                </c:pt>
                <c:pt idx="2">
                  <c:v>43.72</c:v>
                </c:pt>
                <c:pt idx="3">
                  <c:v>42.25</c:v>
                </c:pt>
                <c:pt idx="4">
                  <c:v>28.86</c:v>
                </c:pt>
              </c:numCache>
            </c:numRef>
          </c:val>
          <c:extLst>
            <c:ext xmlns:c16="http://schemas.microsoft.com/office/drawing/2014/chart" uri="{C3380CC4-5D6E-409C-BE32-E72D297353CC}">
              <c16:uniqueId val="{00000000-E74C-4B81-8CBC-206CAB2C87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E74C-4B81-8CBC-206CAB2C87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300.93</c:v>
                </c:pt>
                <c:pt idx="1">
                  <c:v>323.11</c:v>
                </c:pt>
                <c:pt idx="2">
                  <c:v>318.55</c:v>
                </c:pt>
                <c:pt idx="3">
                  <c:v>328.98</c:v>
                </c:pt>
                <c:pt idx="4">
                  <c:v>406.13</c:v>
                </c:pt>
              </c:numCache>
            </c:numRef>
          </c:val>
          <c:extLst>
            <c:ext xmlns:c16="http://schemas.microsoft.com/office/drawing/2014/chart" uri="{C3380CC4-5D6E-409C-BE32-E72D297353CC}">
              <c16:uniqueId val="{00000000-868A-43D9-85D2-4EB1D36CD56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868A-43D9-85D2-4EB1D36CD56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J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鰺ケ沢町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8758</v>
      </c>
      <c r="AM8" s="45"/>
      <c r="AN8" s="45"/>
      <c r="AO8" s="45"/>
      <c r="AP8" s="45"/>
      <c r="AQ8" s="45"/>
      <c r="AR8" s="45"/>
      <c r="AS8" s="45"/>
      <c r="AT8" s="44">
        <f>データ!T6</f>
        <v>343.08</v>
      </c>
      <c r="AU8" s="44"/>
      <c r="AV8" s="44"/>
      <c r="AW8" s="44"/>
      <c r="AX8" s="44"/>
      <c r="AY8" s="44"/>
      <c r="AZ8" s="44"/>
      <c r="BA8" s="44"/>
      <c r="BB8" s="44">
        <f>データ!U6</f>
        <v>25.53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16.14</v>
      </c>
      <c r="Q10" s="44"/>
      <c r="R10" s="44"/>
      <c r="S10" s="44"/>
      <c r="T10" s="44"/>
      <c r="U10" s="44"/>
      <c r="V10" s="44"/>
      <c r="W10" s="44">
        <f>データ!Q6</f>
        <v>79.099999999999994</v>
      </c>
      <c r="X10" s="44"/>
      <c r="Y10" s="44"/>
      <c r="Z10" s="44"/>
      <c r="AA10" s="44"/>
      <c r="AB10" s="44"/>
      <c r="AC10" s="44"/>
      <c r="AD10" s="45">
        <f>データ!R6</f>
        <v>2297</v>
      </c>
      <c r="AE10" s="45"/>
      <c r="AF10" s="45"/>
      <c r="AG10" s="45"/>
      <c r="AH10" s="45"/>
      <c r="AI10" s="45"/>
      <c r="AJ10" s="45"/>
      <c r="AK10" s="2"/>
      <c r="AL10" s="45">
        <f>データ!V6</f>
        <v>1399</v>
      </c>
      <c r="AM10" s="45"/>
      <c r="AN10" s="45"/>
      <c r="AO10" s="45"/>
      <c r="AP10" s="45"/>
      <c r="AQ10" s="45"/>
      <c r="AR10" s="45"/>
      <c r="AS10" s="45"/>
      <c r="AT10" s="44">
        <f>データ!W6</f>
        <v>1.43</v>
      </c>
      <c r="AU10" s="44"/>
      <c r="AV10" s="44"/>
      <c r="AW10" s="44"/>
      <c r="AX10" s="44"/>
      <c r="AY10" s="44"/>
      <c r="AZ10" s="44"/>
      <c r="BA10" s="44"/>
      <c r="BB10" s="44">
        <f>データ!X6</f>
        <v>978.32</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vTWSPde8AB5muZZXp0xG9Fgd4aU/qapz8Mk3wbJWvAnIzS2csOd+wnNEKZH8NcKcqtjUwM0ZZPQVdIk+OYqnww==" saltValue="t+KZw88pPriDV2/cR4CuH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2023</v>
      </c>
      <c r="C6" s="19">
        <f t="shared" ref="C6:X6" si="3">C7</f>
        <v>23213</v>
      </c>
      <c r="D6" s="19">
        <f t="shared" si="3"/>
        <v>47</v>
      </c>
      <c r="E6" s="19">
        <f t="shared" si="3"/>
        <v>17</v>
      </c>
      <c r="F6" s="19">
        <f t="shared" si="3"/>
        <v>5</v>
      </c>
      <c r="G6" s="19">
        <f t="shared" si="3"/>
        <v>0</v>
      </c>
      <c r="H6" s="19" t="str">
        <f t="shared" si="3"/>
        <v>青森県　鰺ケ沢町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16.14</v>
      </c>
      <c r="Q6" s="20">
        <f t="shared" si="3"/>
        <v>79.099999999999994</v>
      </c>
      <c r="R6" s="20">
        <f t="shared" si="3"/>
        <v>2297</v>
      </c>
      <c r="S6" s="20">
        <f t="shared" si="3"/>
        <v>8758</v>
      </c>
      <c r="T6" s="20">
        <f t="shared" si="3"/>
        <v>343.08</v>
      </c>
      <c r="U6" s="20">
        <f t="shared" si="3"/>
        <v>25.53</v>
      </c>
      <c r="V6" s="20">
        <f t="shared" si="3"/>
        <v>1399</v>
      </c>
      <c r="W6" s="20">
        <f t="shared" si="3"/>
        <v>1.43</v>
      </c>
      <c r="X6" s="20">
        <f t="shared" si="3"/>
        <v>978.32</v>
      </c>
      <c r="Y6" s="21">
        <f>IF(Y7="",NA(),Y7)</f>
        <v>69.760000000000005</v>
      </c>
      <c r="Z6" s="21">
        <f t="shared" ref="Z6:AH6" si="4">IF(Z7="",NA(),Z7)</f>
        <v>67.849999999999994</v>
      </c>
      <c r="AA6" s="21">
        <f t="shared" si="4"/>
        <v>66.69</v>
      </c>
      <c r="AB6" s="21">
        <f t="shared" si="4"/>
        <v>63.45</v>
      </c>
      <c r="AC6" s="21">
        <f t="shared" si="4"/>
        <v>64.95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457.61</v>
      </c>
      <c r="BG6" s="21">
        <f t="shared" ref="BG6:BO6" si="7">IF(BG7="",NA(),BG7)</f>
        <v>201.92</v>
      </c>
      <c r="BH6" s="21">
        <f t="shared" si="7"/>
        <v>18.96</v>
      </c>
      <c r="BI6" s="20">
        <f t="shared" si="7"/>
        <v>0</v>
      </c>
      <c r="BJ6" s="21">
        <f t="shared" si="7"/>
        <v>9772.9599999999991</v>
      </c>
      <c r="BK6" s="21">
        <f t="shared" si="7"/>
        <v>826.83</v>
      </c>
      <c r="BL6" s="21">
        <f t="shared" si="7"/>
        <v>867.83</v>
      </c>
      <c r="BM6" s="21">
        <f t="shared" si="7"/>
        <v>791.76</v>
      </c>
      <c r="BN6" s="21">
        <f t="shared" si="7"/>
        <v>900.82</v>
      </c>
      <c r="BO6" s="21">
        <f t="shared" si="7"/>
        <v>839.21</v>
      </c>
      <c r="BP6" s="20" t="str">
        <f>IF(BP7="","",IF(BP7="-","【-】","【"&amp;SUBSTITUTE(TEXT(BP7,"#,##0.00"),"-","△")&amp;"】"))</f>
        <v>【785.10】</v>
      </c>
      <c r="BQ6" s="21">
        <f>IF(BQ7="",NA(),BQ7)</f>
        <v>45.91</v>
      </c>
      <c r="BR6" s="21">
        <f t="shared" ref="BR6:BZ6" si="8">IF(BR7="",NA(),BR7)</f>
        <v>43.3</v>
      </c>
      <c r="BS6" s="21">
        <f t="shared" si="8"/>
        <v>43.72</v>
      </c>
      <c r="BT6" s="21">
        <f t="shared" si="8"/>
        <v>42.25</v>
      </c>
      <c r="BU6" s="21">
        <f t="shared" si="8"/>
        <v>28.86</v>
      </c>
      <c r="BV6" s="21">
        <f t="shared" si="8"/>
        <v>57.31</v>
      </c>
      <c r="BW6" s="21">
        <f t="shared" si="8"/>
        <v>57.08</v>
      </c>
      <c r="BX6" s="21">
        <f t="shared" si="8"/>
        <v>56.26</v>
      </c>
      <c r="BY6" s="21">
        <f t="shared" si="8"/>
        <v>52.94</v>
      </c>
      <c r="BZ6" s="21">
        <f t="shared" si="8"/>
        <v>52.05</v>
      </c>
      <c r="CA6" s="20" t="str">
        <f>IF(CA7="","",IF(CA7="-","【-】","【"&amp;SUBSTITUTE(TEXT(CA7,"#,##0.00"),"-","△")&amp;"】"))</f>
        <v>【56.93】</v>
      </c>
      <c r="CB6" s="21">
        <f>IF(CB7="",NA(),CB7)</f>
        <v>300.93</v>
      </c>
      <c r="CC6" s="21">
        <f t="shared" ref="CC6:CK6" si="9">IF(CC7="",NA(),CC7)</f>
        <v>323.11</v>
      </c>
      <c r="CD6" s="21">
        <f t="shared" si="9"/>
        <v>318.55</v>
      </c>
      <c r="CE6" s="21">
        <f t="shared" si="9"/>
        <v>328.98</v>
      </c>
      <c r="CF6" s="21">
        <f t="shared" si="9"/>
        <v>406.13</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24.66</v>
      </c>
      <c r="CN6" s="21">
        <f t="shared" ref="CN6:CV6" si="10">IF(CN7="",NA(),CN7)</f>
        <v>26.02</v>
      </c>
      <c r="CO6" s="21">
        <f t="shared" si="10"/>
        <v>25.39</v>
      </c>
      <c r="CP6" s="21">
        <f t="shared" si="10"/>
        <v>25.92</v>
      </c>
      <c r="CQ6" s="21">
        <f t="shared" si="10"/>
        <v>25.39</v>
      </c>
      <c r="CR6" s="21">
        <f t="shared" si="10"/>
        <v>50.14</v>
      </c>
      <c r="CS6" s="21">
        <f t="shared" si="10"/>
        <v>54.83</v>
      </c>
      <c r="CT6" s="21">
        <f t="shared" si="10"/>
        <v>66.53</v>
      </c>
      <c r="CU6" s="21">
        <f t="shared" si="10"/>
        <v>52.35</v>
      </c>
      <c r="CV6" s="21">
        <f t="shared" si="10"/>
        <v>46.25</v>
      </c>
      <c r="CW6" s="20" t="str">
        <f>IF(CW7="","",IF(CW7="-","【-】","【"&amp;SUBSTITUTE(TEXT(CW7,"#,##0.00"),"-","△")&amp;"】"))</f>
        <v>【49.87】</v>
      </c>
      <c r="CX6" s="21">
        <f>IF(CX7="",NA(),CX7)</f>
        <v>67.180000000000007</v>
      </c>
      <c r="CY6" s="21">
        <f t="shared" ref="CY6:DG6" si="11">IF(CY7="",NA(),CY7)</f>
        <v>69.33</v>
      </c>
      <c r="CZ6" s="21">
        <f t="shared" si="11"/>
        <v>65.92</v>
      </c>
      <c r="DA6" s="21">
        <f t="shared" si="11"/>
        <v>66.459999999999994</v>
      </c>
      <c r="DB6" s="21">
        <f t="shared" si="11"/>
        <v>66.83</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23213</v>
      </c>
      <c r="D7" s="23">
        <v>47</v>
      </c>
      <c r="E7" s="23">
        <v>17</v>
      </c>
      <c r="F7" s="23">
        <v>5</v>
      </c>
      <c r="G7" s="23">
        <v>0</v>
      </c>
      <c r="H7" s="23" t="s">
        <v>97</v>
      </c>
      <c r="I7" s="23" t="s">
        <v>98</v>
      </c>
      <c r="J7" s="23" t="s">
        <v>99</v>
      </c>
      <c r="K7" s="23" t="s">
        <v>100</v>
      </c>
      <c r="L7" s="23" t="s">
        <v>101</v>
      </c>
      <c r="M7" s="23" t="s">
        <v>102</v>
      </c>
      <c r="N7" s="24" t="s">
        <v>103</v>
      </c>
      <c r="O7" s="24" t="s">
        <v>104</v>
      </c>
      <c r="P7" s="24">
        <v>16.14</v>
      </c>
      <c r="Q7" s="24">
        <v>79.099999999999994</v>
      </c>
      <c r="R7" s="24">
        <v>2297</v>
      </c>
      <c r="S7" s="24">
        <v>8758</v>
      </c>
      <c r="T7" s="24">
        <v>343.08</v>
      </c>
      <c r="U7" s="24">
        <v>25.53</v>
      </c>
      <c r="V7" s="24">
        <v>1399</v>
      </c>
      <c r="W7" s="24">
        <v>1.43</v>
      </c>
      <c r="X7" s="24">
        <v>978.32</v>
      </c>
      <c r="Y7" s="24">
        <v>69.760000000000005</v>
      </c>
      <c r="Z7" s="24">
        <v>67.849999999999994</v>
      </c>
      <c r="AA7" s="24">
        <v>66.69</v>
      </c>
      <c r="AB7" s="24">
        <v>63.45</v>
      </c>
      <c r="AC7" s="24">
        <v>64.95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457.61</v>
      </c>
      <c r="BG7" s="24">
        <v>201.92</v>
      </c>
      <c r="BH7" s="24">
        <v>18.96</v>
      </c>
      <c r="BI7" s="24">
        <v>0</v>
      </c>
      <c r="BJ7" s="24">
        <v>9772.9599999999991</v>
      </c>
      <c r="BK7" s="24">
        <v>826.83</v>
      </c>
      <c r="BL7" s="24">
        <v>867.83</v>
      </c>
      <c r="BM7" s="24">
        <v>791.76</v>
      </c>
      <c r="BN7" s="24">
        <v>900.82</v>
      </c>
      <c r="BO7" s="24">
        <v>839.21</v>
      </c>
      <c r="BP7" s="24">
        <v>785.1</v>
      </c>
      <c r="BQ7" s="24">
        <v>45.91</v>
      </c>
      <c r="BR7" s="24">
        <v>43.3</v>
      </c>
      <c r="BS7" s="24">
        <v>43.72</v>
      </c>
      <c r="BT7" s="24">
        <v>42.25</v>
      </c>
      <c r="BU7" s="24">
        <v>28.86</v>
      </c>
      <c r="BV7" s="24">
        <v>57.31</v>
      </c>
      <c r="BW7" s="24">
        <v>57.08</v>
      </c>
      <c r="BX7" s="24">
        <v>56.26</v>
      </c>
      <c r="BY7" s="24">
        <v>52.94</v>
      </c>
      <c r="BZ7" s="24">
        <v>52.05</v>
      </c>
      <c r="CA7" s="24">
        <v>56.93</v>
      </c>
      <c r="CB7" s="24">
        <v>300.93</v>
      </c>
      <c r="CC7" s="24">
        <v>323.11</v>
      </c>
      <c r="CD7" s="24">
        <v>318.55</v>
      </c>
      <c r="CE7" s="24">
        <v>328.98</v>
      </c>
      <c r="CF7" s="24">
        <v>406.13</v>
      </c>
      <c r="CG7" s="24">
        <v>273.52</v>
      </c>
      <c r="CH7" s="24">
        <v>274.99</v>
      </c>
      <c r="CI7" s="24">
        <v>282.08999999999997</v>
      </c>
      <c r="CJ7" s="24">
        <v>303.27999999999997</v>
      </c>
      <c r="CK7" s="24">
        <v>301.86</v>
      </c>
      <c r="CL7" s="24">
        <v>271.14999999999998</v>
      </c>
      <c r="CM7" s="24">
        <v>24.66</v>
      </c>
      <c r="CN7" s="24">
        <v>26.02</v>
      </c>
      <c r="CO7" s="24">
        <v>25.39</v>
      </c>
      <c r="CP7" s="24">
        <v>25.92</v>
      </c>
      <c r="CQ7" s="24">
        <v>25.39</v>
      </c>
      <c r="CR7" s="24">
        <v>50.14</v>
      </c>
      <c r="CS7" s="24">
        <v>54.83</v>
      </c>
      <c r="CT7" s="24">
        <v>66.53</v>
      </c>
      <c r="CU7" s="24">
        <v>52.35</v>
      </c>
      <c r="CV7" s="24">
        <v>46.25</v>
      </c>
      <c r="CW7" s="24">
        <v>49.87</v>
      </c>
      <c r="CX7" s="24">
        <v>67.180000000000007</v>
      </c>
      <c r="CY7" s="24">
        <v>69.33</v>
      </c>
      <c r="CZ7" s="24">
        <v>65.92</v>
      </c>
      <c r="DA7" s="24">
        <v>66.459999999999994</v>
      </c>
      <c r="DB7" s="24">
        <v>66.83</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2025-01-24T07:32:40Z</dcterms:created>
  <dcterms:modified xsi:type="dcterms:W3CDTF">2025-02-20T00:08:09Z</dcterms:modified>
  <cp:category/>
</cp:coreProperties>
</file>